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F:\CLLD\06_Implementačný model CLLD\000_IM_CLLD_na_webe_IROP\IM_CLLD_navrh upravy do v1.3_Final\19_Výzva\019_01-Formular_ZoPr_a_priloh\"/>
    </mc:Choice>
  </mc:AlternateContent>
  <bookViews>
    <workbookView xWindow="0" yWindow="0" windowWidth="28800" windowHeight="121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<sst xmlns="http://schemas.openxmlformats.org/spreadsheetml/2006/main" count="232" uniqueCount="162">
  <si>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</si>
  <si>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</si>
  <si>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</si>
  <si>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</si>
  <si>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</si>
  <si>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</si>
  <si>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</si>
  <si>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</si>
  <si>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</si>
  <si>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</si>
  <si>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</si>
  <si>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</si>
  <si>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</si>
  <si>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</si>
  <si>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</si>
  <si>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</si>
  <si>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</si>
  <si>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</si>
  <si>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</si>
  <si>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</si>
  <si>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</si>
  <si>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</si>
  <si>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</si>
  <si>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</si>
  <si>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</si>
  <si>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</si>
  <si>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</si>
  <si>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</si>
  <si>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</si>
  <si>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</si>
  <si>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</si>
  <si>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</si>
  <si>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</si>
  <si>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</si>
  <si>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</si>
  <si>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</si>
  <si>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</si>
  <si>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</si>
  <si>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</si>
  <si>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</si>
  <si>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</si>
  <si>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</si>
  <si>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</si>
  <si>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</si>
  <si>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</si>
  <si>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</si>
  <si>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</si>
  <si>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</si>
  <si>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</si>
  <si>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</si>
  <si>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</si>
  <si>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</si>
  <si>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</si>
  <si>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</si>
  <si>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</si>
  <si>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</si>
  <si>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</si>
  <si>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</si>
  <si>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</si>
  <si>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</si>
  <si>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</si>
  <si>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</si>
  <si>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</si>
  <si>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</si>
  <si>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</si>
  <si>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</si>
  <si>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</si>
  <si>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</si>
  <si>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</si>
  <si>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</si>
  <si>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</si>
  <si>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</si>
  <si>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</si>
  <si>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</si>
  <si>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</si>
  <si>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</si>
  <si>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</si>
  <si>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</si>
  <si>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</si>
  <si>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</si>
  <si>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</si>
  <si>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</si>
  <si>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</si>
  <si>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</si>
  <si>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</si>
  <si>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</si>
  <si>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</si>
  <si>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</si>
  <si>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</si>
  <si>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</si>
  <si>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</si>
  <si>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</si>
  <si>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</si>
  <si>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</si>
  <si>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</si>
  <si>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</si>
  <si>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</si>
  <si>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</si>
  <si>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</si>
  <si>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</si>
  <si>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</si>
  <si>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</si>
  <si>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</si>
  <si>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</si>
  <si>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</si>
  <si>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</si>
  <si>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</si>
  <si>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</si>
  <si>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</si>
  <si>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</si>
  <si>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</si>
  <si>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</si>
  <si>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</si>
  <si>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</si>
  <si>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</si>
  <si>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</si>
  <si>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</si>
  <si>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</si>
  <si>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</si>
  <si>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</si>
  <si>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</si>
  <si>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</si>
  <si>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</si>
  <si>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</si>
  <si>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</si>
  <si>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</si>
  <si>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</si>
  <si>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</si>
  <si>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</si>
  <si>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</si>
  <si>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</si>
  <si>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</si>
  <si>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</si>
  <si>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</si>
  <si>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</si>
  <si>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</si>
  <si>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</si>
  <si>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</si>
  <si>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</si>
  <si>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</si>
  <si>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</si>
  <si>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</si>
  <si>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</si>
  <si>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</si>
  <si>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</si>
  <si>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</si>
  <si>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</si>
  <si>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</si>
  <si>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</si>
  <si>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</si>
  <si>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</si>
  <si>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</si>
  <si>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</si>
  <si>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</si>
  <si>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</si>
  <si>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</si>
  <si>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</si>
  <si>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</si>
  <si>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</si>
  <si>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</si>
  <si>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</si>
  <si>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8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</si>
</sst>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4" fillId="2" borderId="0" xfId="0" applyFont="1" applyFill="1" applyAlignment="1" applyProtection="1">
      <alignment horizontal="right" vertical="center"/>
      <protection locked="0"/>
    </xf>
    <xf numFmtId="0" fontId="3" fillId="2" borderId="0" xfId="0" applyFont="1" applyFill="1" applyAlignment="1" applyProtection="1">
      <alignment horizontal="right" vertical="center"/>
      <protection locked="0"/>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sqref="A1:D1"/>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44" t="s">
        <v>160</v>
      </c>
      <c r="B1" s="144"/>
      <c r="C1" s="144"/>
      <c r="D1" s="144"/>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2" t="s">
        <v>0</v>
      </c>
      <c r="B5" s="102"/>
      <c r="C5" s="102"/>
      <c r="D5" s="102"/>
    </row>
    <row r="6" spans="1:4" ht="21" thickBot="1" x14ac:dyDescent="0.3">
      <c r="A6" s="59"/>
      <c r="B6" s="59"/>
      <c r="C6" s="59"/>
      <c r="D6" s="59"/>
    </row>
    <row r="7" spans="1:4" ht="48.75" customHeight="1" thickBot="1" x14ac:dyDescent="0.3">
      <c r="A7" s="103" t="s">
        <v>1</v>
      </c>
      <c r="B7" s="104"/>
      <c r="C7" s="105"/>
      <c r="D7" s="83"/>
    </row>
    <row r="8" spans="1:4" ht="20.25" x14ac:dyDescent="0.25">
      <c r="A8" s="59"/>
      <c r="B8" s="59"/>
      <c r="C8" s="59"/>
      <c r="D8" s="59"/>
    </row>
    <row r="9" spans="1:4" ht="12" customHeight="1" x14ac:dyDescent="0.25">
      <c r="A9" s="106" t="s">
        <v>141</v>
      </c>
      <c r="B9" s="106"/>
      <c r="C9" s="106"/>
      <c r="D9" s="106"/>
    </row>
    <row r="10" spans="1:4" ht="12" customHeight="1" x14ac:dyDescent="0.25">
      <c r="A10" s="106"/>
      <c r="B10" s="106"/>
      <c r="C10" s="106"/>
      <c r="D10" s="106"/>
    </row>
    <row r="11" spans="1:4" ht="12" customHeight="1" x14ac:dyDescent="0.25">
      <c r="A11" s="106"/>
      <c r="B11" s="106"/>
      <c r="C11" s="106"/>
      <c r="D11" s="106"/>
    </row>
    <row r="12" spans="1:4" ht="12" customHeight="1" x14ac:dyDescent="0.25">
      <c r="A12" s="106"/>
      <c r="B12" s="106"/>
      <c r="C12" s="106"/>
      <c r="D12" s="106"/>
    </row>
    <row r="13" spans="1:4" ht="12" customHeight="1" x14ac:dyDescent="0.25">
      <c r="A13" s="106"/>
      <c r="B13" s="106"/>
      <c r="C13" s="106"/>
      <c r="D13" s="106"/>
    </row>
    <row r="14" spans="1:4" ht="12" customHeight="1" x14ac:dyDescent="0.25">
      <c r="A14" s="106"/>
      <c r="B14" s="106"/>
      <c r="C14" s="106"/>
      <c r="D14" s="106"/>
    </row>
    <row r="15" spans="1:4" ht="12" customHeight="1" x14ac:dyDescent="0.25">
      <c r="A15" s="106"/>
      <c r="B15" s="106"/>
      <c r="C15" s="106"/>
      <c r="D15" s="106"/>
    </row>
    <row r="16" spans="1:4" ht="12" customHeight="1" x14ac:dyDescent="0.25">
      <c r="A16" s="106"/>
      <c r="B16" s="106"/>
      <c r="C16" s="106"/>
      <c r="D16" s="106"/>
    </row>
    <row r="17" spans="1:4" ht="12" customHeight="1" x14ac:dyDescent="0.25">
      <c r="A17" s="106"/>
      <c r="B17" s="106"/>
      <c r="C17" s="106"/>
      <c r="D17" s="106"/>
    </row>
    <row r="18" spans="1:4" ht="14.25" customHeight="1" x14ac:dyDescent="0.2">
      <c r="A18" s="60"/>
      <c r="B18" s="60"/>
      <c r="C18" s="60"/>
      <c r="D18" s="60"/>
    </row>
    <row r="19" spans="1:4" ht="40.5" customHeight="1" x14ac:dyDescent="0.25">
      <c r="A19" s="112" t="s">
        <v>35</v>
      </c>
      <c r="B19" s="112"/>
      <c r="C19" s="112"/>
      <c r="D19" s="112"/>
    </row>
    <row r="20" spans="1:4" ht="12" customHeight="1" x14ac:dyDescent="0.25">
      <c r="A20" s="59"/>
      <c r="B20" s="59"/>
      <c r="C20" s="59"/>
      <c r="D20" s="59"/>
    </row>
    <row r="21" spans="1:4" x14ac:dyDescent="0.25">
      <c r="A21" s="107" t="s">
        <v>2</v>
      </c>
      <c r="B21" s="108"/>
      <c r="C21" s="2" t="s">
        <v>3</v>
      </c>
      <c r="D21" s="3" t="str">
        <f>CONCATENATE("Hodnoty z výkazov roku ",D7)</f>
        <v xml:space="preserve">Hodnoty z výkazov roku </v>
      </c>
    </row>
    <row r="22" spans="1:4" x14ac:dyDescent="0.25">
      <c r="A22" s="109" t="s">
        <v>4</v>
      </c>
      <c r="B22" s="109"/>
      <c r="C22" s="4" t="s">
        <v>5</v>
      </c>
      <c r="D22" s="5" t="e">
        <f>HLOOKUP($J$36,$I$38:$K$42,2,FALSE)</f>
        <v>#DIV/0!</v>
      </c>
    </row>
    <row r="23" spans="1:4" x14ac:dyDescent="0.25">
      <c r="A23" s="109" t="s">
        <v>6</v>
      </c>
      <c r="B23" s="109"/>
      <c r="C23" s="4" t="s">
        <v>7</v>
      </c>
      <c r="D23" s="5" t="e">
        <f>HLOOKUP($J$36,$I$38:$K$42,3,FALSE)</f>
        <v>#DIV/0!</v>
      </c>
    </row>
    <row r="24" spans="1:4" x14ac:dyDescent="0.25">
      <c r="A24" s="109" t="s">
        <v>8</v>
      </c>
      <c r="B24" s="109"/>
      <c r="C24" s="4" t="s">
        <v>9</v>
      </c>
      <c r="D24" s="5" t="e">
        <f>HLOOKUP($J$36,$I$38:$K$42,4,FALSE)</f>
        <v>#DIV/0!</v>
      </c>
    </row>
    <row r="25" spans="1:4" x14ac:dyDescent="0.25">
      <c r="A25" s="109" t="s">
        <v>10</v>
      </c>
      <c r="B25" s="109"/>
      <c r="C25" s="4" t="s">
        <v>11</v>
      </c>
      <c r="D25" s="55" t="e">
        <f>HLOOKUP($J$36,$I$38:$K$42,5,FALSE)</f>
        <v>#DIV/0!</v>
      </c>
    </row>
    <row r="26" spans="1:4" ht="15.75" x14ac:dyDescent="0.3">
      <c r="A26" s="110" t="s">
        <v>113</v>
      </c>
      <c r="B26" s="111"/>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43" t="s">
        <v>161</v>
      </c>
      <c r="B1" s="143"/>
      <c r="C1" s="143"/>
      <c r="D1" s="143"/>
      <c r="E1" s="143"/>
    </row>
    <row r="2" spans="1:11" ht="47.25" customHeight="1" x14ac:dyDescent="0.25">
      <c r="A2" s="124"/>
      <c r="B2" s="124"/>
      <c r="C2" s="124"/>
      <c r="D2" s="124"/>
      <c r="E2" s="124"/>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2" t="s">
        <v>36</v>
      </c>
      <c r="B5" s="128"/>
      <c r="C5" s="128"/>
      <c r="D5" s="128"/>
      <c r="E5" s="128"/>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29" t="s">
        <v>1</v>
      </c>
      <c r="B7" s="130"/>
      <c r="C7" s="130"/>
      <c r="D7" s="130"/>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1" t="s">
        <v>145</v>
      </c>
      <c r="B9" s="132"/>
      <c r="C9" s="132"/>
      <c r="D9" s="132"/>
      <c r="E9" s="133"/>
      <c r="G9" s="24" t="e">
        <f>(D52+D50)/D45</f>
        <v>#DIV/0!</v>
      </c>
      <c r="H9" s="24" t="e">
        <f>(D64+D62)/D57</f>
        <v>#DIV/0!</v>
      </c>
      <c r="I9" s="24" t="e">
        <f>(D78+D76)/D71</f>
        <v>#DIV/0!</v>
      </c>
      <c r="J9" s="24" t="e">
        <f>(D95+D93)/D88</f>
        <v>#DIV/0!</v>
      </c>
      <c r="K9" s="24">
        <v>1</v>
      </c>
    </row>
    <row r="10" spans="1:11" ht="19.5" customHeight="1" x14ac:dyDescent="0.2">
      <c r="A10" s="134"/>
      <c r="B10" s="135"/>
      <c r="C10" s="135"/>
      <c r="D10" s="135"/>
      <c r="E10" s="136"/>
      <c r="G10" s="24" t="e">
        <f>D51/D46</f>
        <v>#DIV/0!</v>
      </c>
      <c r="H10" s="24" t="e">
        <f>D63/D58</f>
        <v>#DIV/0!</v>
      </c>
      <c r="I10" s="24" t="e">
        <f>D77/D72</f>
        <v>#DIV/0!</v>
      </c>
      <c r="J10" s="24" t="e">
        <f>D94/D89</f>
        <v>#DIV/0!</v>
      </c>
      <c r="K10" s="24">
        <v>1</v>
      </c>
    </row>
    <row r="11" spans="1:11" ht="19.5" customHeight="1" x14ac:dyDescent="0.2">
      <c r="A11" s="134"/>
      <c r="B11" s="135"/>
      <c r="C11" s="135"/>
      <c r="D11" s="135"/>
      <c r="E11" s="136"/>
      <c r="G11" s="24" t="e">
        <f>D49/D45</f>
        <v>#DIV/0!</v>
      </c>
      <c r="H11" s="24" t="e">
        <f>D61/D57</f>
        <v>#DIV/0!</v>
      </c>
      <c r="I11" s="24" t="e">
        <f>D75/D71</f>
        <v>#DIV/0!</v>
      </c>
      <c r="J11" s="24" t="e">
        <f>D92/D88</f>
        <v>#DIV/0!</v>
      </c>
      <c r="K11" s="24">
        <v>1</v>
      </c>
    </row>
    <row r="12" spans="1:11" ht="19.5" customHeight="1" x14ac:dyDescent="0.2">
      <c r="A12" s="134"/>
      <c r="B12" s="135"/>
      <c r="C12" s="135"/>
      <c r="D12" s="135"/>
      <c r="E12" s="136"/>
    </row>
    <row r="13" spans="1:11" ht="19.5" customHeight="1" x14ac:dyDescent="0.2">
      <c r="A13" s="134"/>
      <c r="B13" s="135"/>
      <c r="C13" s="135"/>
      <c r="D13" s="135"/>
      <c r="E13" s="136"/>
      <c r="G13" s="85" t="s">
        <v>49</v>
      </c>
    </row>
    <row r="14" spans="1:11" ht="19.5" customHeight="1" x14ac:dyDescent="0.2">
      <c r="A14" s="134"/>
      <c r="B14" s="135"/>
      <c r="C14" s="135"/>
      <c r="D14" s="135"/>
      <c r="E14" s="136"/>
      <c r="G14" s="85" t="s">
        <v>52</v>
      </c>
    </row>
    <row r="15" spans="1:11" ht="19.5" customHeight="1" x14ac:dyDescent="0.2">
      <c r="A15" s="134"/>
      <c r="B15" s="135"/>
      <c r="C15" s="135"/>
      <c r="D15" s="135"/>
      <c r="E15" s="136"/>
      <c r="G15" s="85" t="s">
        <v>54</v>
      </c>
    </row>
    <row r="16" spans="1:11" ht="19.5" customHeight="1" thickBot="1" x14ac:dyDescent="0.25">
      <c r="A16" s="137"/>
      <c r="B16" s="138"/>
      <c r="C16" s="138"/>
      <c r="D16" s="138"/>
      <c r="E16" s="139"/>
    </row>
    <row r="17" spans="1:5" ht="12" customHeight="1" x14ac:dyDescent="0.2">
      <c r="A17" s="60"/>
      <c r="B17" s="60"/>
      <c r="C17" s="60"/>
      <c r="D17" s="60"/>
      <c r="E17" s="60"/>
    </row>
    <row r="18" spans="1:5" ht="99.75" customHeight="1" x14ac:dyDescent="0.2">
      <c r="A18" s="112" t="s">
        <v>146</v>
      </c>
      <c r="B18" s="112"/>
      <c r="C18" s="112"/>
      <c r="D18" s="112"/>
      <c r="E18" s="112"/>
    </row>
    <row r="19" spans="1:5" ht="14.25" customHeight="1" x14ac:dyDescent="0.2">
      <c r="A19" s="38"/>
      <c r="B19" s="39"/>
      <c r="C19" s="39"/>
      <c r="D19" s="39"/>
      <c r="E19" s="39"/>
    </row>
    <row r="20" spans="1:5" ht="19.5" customHeight="1" x14ac:dyDescent="0.2">
      <c r="A20" s="140" t="s">
        <v>38</v>
      </c>
      <c r="B20" s="140"/>
      <c r="C20" s="140"/>
      <c r="D20" s="62" t="s">
        <v>3</v>
      </c>
      <c r="E20" s="3" t="str">
        <f>CONCATENATE("Hodnoty z výkazov roku ",E7)</f>
        <v>Hodnoty z výkazov roku 2018</v>
      </c>
    </row>
    <row r="21" spans="1:5" ht="19.5" customHeight="1" x14ac:dyDescent="0.3">
      <c r="A21" s="141" t="s">
        <v>39</v>
      </c>
      <c r="B21" s="141"/>
      <c r="C21" s="141"/>
      <c r="D21" s="6" t="s">
        <v>40</v>
      </c>
      <c r="E21" s="56" t="str">
        <f>IF($I$5=1,"",HLOOKUP($H$5,$G$6:$K$11,2,FALSE))</f>
        <v/>
      </c>
    </row>
    <row r="22" spans="1:5" ht="15.75" x14ac:dyDescent="0.3">
      <c r="A22" s="141" t="s">
        <v>41</v>
      </c>
      <c r="B22" s="141"/>
      <c r="C22" s="141"/>
      <c r="D22" s="6" t="s">
        <v>42</v>
      </c>
      <c r="E22" s="56" t="str">
        <f>IF($I$5=1,"",HLOOKUP($H$5,$G$6:$K$11,3,FALSE))</f>
        <v/>
      </c>
    </row>
    <row r="23" spans="1:5" ht="18.75" customHeight="1" x14ac:dyDescent="0.3">
      <c r="A23" s="141" t="s">
        <v>43</v>
      </c>
      <c r="B23" s="141"/>
      <c r="C23" s="141"/>
      <c r="D23" s="6" t="s">
        <v>44</v>
      </c>
      <c r="E23" s="56" t="str">
        <f>IF($I$5=1,"",HLOOKUP($H$5,$G$6:$K$11,4,FALSE))</f>
        <v/>
      </c>
    </row>
    <row r="24" spans="1:5" ht="15.75" x14ac:dyDescent="0.3">
      <c r="A24" s="142" t="s">
        <v>45</v>
      </c>
      <c r="B24" s="142"/>
      <c r="C24" s="142"/>
      <c r="D24" s="6" t="s">
        <v>46</v>
      </c>
      <c r="E24" s="56" t="str">
        <f>IF($I$5=1,"",HLOOKUP($H$5,$G$6:$K$11,5,FALSE))</f>
        <v/>
      </c>
    </row>
    <row r="25" spans="1:5" ht="15.75" x14ac:dyDescent="0.3">
      <c r="A25" s="142" t="s">
        <v>47</v>
      </c>
      <c r="B25" s="142"/>
      <c r="C25" s="142"/>
      <c r="D25" s="6" t="s">
        <v>48</v>
      </c>
      <c r="E25" s="56" t="str">
        <f>IF($I$5=1,"",HLOOKUP($H$5,$G$6:$K$11,6,FALSE))</f>
        <v/>
      </c>
    </row>
    <row r="26" spans="1:5" ht="21" customHeight="1" x14ac:dyDescent="0.3">
      <c r="A26" s="126" t="s">
        <v>49</v>
      </c>
      <c r="B26" s="126"/>
      <c r="C26" s="126"/>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6" t="s">
        <v>52</v>
      </c>
      <c r="B28" s="126"/>
      <c r="C28" s="126"/>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6" t="s">
        <v>54</v>
      </c>
      <c r="B30" s="126"/>
      <c r="C30" s="126"/>
      <c r="D30" s="6" t="s">
        <v>55</v>
      </c>
      <c r="E30" s="56" t="str">
        <f>IF($I$5=4,6.56*E21+3.26*E22+6.72*E23+1.05*E24,"")</f>
        <v/>
      </c>
    </row>
    <row r="31" spans="1:5" x14ac:dyDescent="0.2">
      <c r="A31" s="87" t="s">
        <v>51</v>
      </c>
      <c r="B31" s="87"/>
      <c r="C31" s="87"/>
      <c r="D31" s="25"/>
      <c r="E31" s="56" t="str">
        <f>IF($I$5=4,IF(E30&gt;2.6,A36,IF(E30&lt;1.1,A38,A37)),"")</f>
        <v/>
      </c>
    </row>
    <row r="32" spans="1:5" x14ac:dyDescent="0.2">
      <c r="A32" s="127" t="s">
        <v>139</v>
      </c>
      <c r="B32" s="127"/>
      <c r="C32" s="127"/>
      <c r="D32" s="127"/>
      <c r="E32" s="127"/>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0" t="s">
        <v>122</v>
      </c>
      <c r="C44" s="125"/>
      <c r="D44" s="122" t="str">
        <f>CONCATENATE("Hodnoty z príslušných výkazov roku ",E7)</f>
        <v>Hodnoty z príslušných výkazov roku 2018</v>
      </c>
      <c r="E44" s="123"/>
    </row>
    <row r="45" spans="1:5" x14ac:dyDescent="0.2">
      <c r="A45" s="30" t="s">
        <v>24</v>
      </c>
      <c r="B45" s="87" t="s">
        <v>121</v>
      </c>
      <c r="C45" s="87"/>
      <c r="D45" s="118"/>
      <c r="E45" s="118"/>
    </row>
    <row r="46" spans="1:5" x14ac:dyDescent="0.2">
      <c r="A46" s="30" t="s">
        <v>25</v>
      </c>
      <c r="B46" s="87" t="s">
        <v>120</v>
      </c>
      <c r="C46" s="87"/>
      <c r="D46" s="118"/>
      <c r="E46" s="118"/>
    </row>
    <row r="47" spans="1:5" x14ac:dyDescent="0.2">
      <c r="A47" s="30" t="s">
        <v>72</v>
      </c>
      <c r="B47" s="116" t="s">
        <v>119</v>
      </c>
      <c r="C47" s="116"/>
      <c r="D47" s="118"/>
      <c r="E47" s="118"/>
    </row>
    <row r="48" spans="1:5" x14ac:dyDescent="0.2">
      <c r="A48" s="30" t="s">
        <v>73</v>
      </c>
      <c r="B48" s="87" t="s">
        <v>118</v>
      </c>
      <c r="C48" s="87"/>
      <c r="D48" s="117"/>
      <c r="E48" s="117"/>
    </row>
    <row r="49" spans="1:5" x14ac:dyDescent="0.2">
      <c r="A49" s="30" t="s">
        <v>74</v>
      </c>
      <c r="B49" s="87" t="s">
        <v>117</v>
      </c>
      <c r="C49" s="87"/>
      <c r="D49" s="117"/>
      <c r="E49" s="117"/>
    </row>
    <row r="50" spans="1:5" x14ac:dyDescent="0.2">
      <c r="A50" s="30" t="s">
        <v>75</v>
      </c>
      <c r="B50" s="116" t="s">
        <v>116</v>
      </c>
      <c r="C50" s="116"/>
      <c r="D50" s="117"/>
      <c r="E50" s="117"/>
    </row>
    <row r="51" spans="1:5" x14ac:dyDescent="0.2">
      <c r="A51" s="30" t="s">
        <v>76</v>
      </c>
      <c r="B51" s="87" t="s">
        <v>115</v>
      </c>
      <c r="C51" s="87"/>
      <c r="D51" s="117"/>
      <c r="E51" s="117"/>
    </row>
    <row r="52" spans="1:5" x14ac:dyDescent="0.2">
      <c r="A52" s="30" t="s">
        <v>77</v>
      </c>
      <c r="B52" s="116" t="s">
        <v>114</v>
      </c>
      <c r="C52" s="116"/>
      <c r="D52" s="117"/>
      <c r="E52" s="117"/>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0" t="s">
        <v>122</v>
      </c>
      <c r="C56" s="125"/>
      <c r="D56" s="122" t="str">
        <f>CONCATENATE("Hodnoty z príslušných výkazov roku ",E7)</f>
        <v>Hodnoty z príslušných výkazov roku 2018</v>
      </c>
      <c r="E56" s="123"/>
    </row>
    <row r="57" spans="1:5" x14ac:dyDescent="0.2">
      <c r="A57" s="30" t="s">
        <v>24</v>
      </c>
      <c r="B57" s="87" t="s">
        <v>121</v>
      </c>
      <c r="C57" s="87"/>
      <c r="D57" s="118"/>
      <c r="E57" s="118"/>
    </row>
    <row r="58" spans="1:5" x14ac:dyDescent="0.2">
      <c r="A58" s="30" t="s">
        <v>25</v>
      </c>
      <c r="B58" s="87" t="s">
        <v>129</v>
      </c>
      <c r="C58" s="87"/>
      <c r="D58" s="118"/>
      <c r="E58" s="118"/>
    </row>
    <row r="59" spans="1:5" x14ac:dyDescent="0.2">
      <c r="A59" s="30" t="s">
        <v>72</v>
      </c>
      <c r="B59" s="116" t="s">
        <v>128</v>
      </c>
      <c r="C59" s="116"/>
      <c r="D59" s="118"/>
      <c r="E59" s="118"/>
    </row>
    <row r="60" spans="1:5" x14ac:dyDescent="0.2">
      <c r="A60" s="30" t="s">
        <v>73</v>
      </c>
      <c r="B60" s="87" t="s">
        <v>127</v>
      </c>
      <c r="C60" s="87"/>
      <c r="D60" s="117"/>
      <c r="E60" s="117"/>
    </row>
    <row r="61" spans="1:5" x14ac:dyDescent="0.2">
      <c r="A61" s="30" t="s">
        <v>74</v>
      </c>
      <c r="B61" s="87" t="s">
        <v>126</v>
      </c>
      <c r="C61" s="87"/>
      <c r="D61" s="117"/>
      <c r="E61" s="117"/>
    </row>
    <row r="62" spans="1:5" x14ac:dyDescent="0.2">
      <c r="A62" s="30" t="s">
        <v>75</v>
      </c>
      <c r="B62" s="116" t="s">
        <v>125</v>
      </c>
      <c r="C62" s="116"/>
      <c r="D62" s="117"/>
      <c r="E62" s="117"/>
    </row>
    <row r="63" spans="1:5" x14ac:dyDescent="0.2">
      <c r="A63" s="30" t="s">
        <v>76</v>
      </c>
      <c r="B63" s="87" t="s">
        <v>124</v>
      </c>
      <c r="C63" s="87"/>
      <c r="D63" s="117"/>
      <c r="E63" s="117"/>
    </row>
    <row r="64" spans="1:5" x14ac:dyDescent="0.2">
      <c r="A64" s="30" t="s">
        <v>77</v>
      </c>
      <c r="B64" s="116" t="s">
        <v>138</v>
      </c>
      <c r="C64" s="116"/>
      <c r="D64" s="117"/>
      <c r="E64" s="117"/>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0" t="s">
        <v>123</v>
      </c>
      <c r="C70" s="121"/>
      <c r="D70" s="122" t="str">
        <f>CONCATENATE("Hodnoty z príslušných výkazov roku ",E7)</f>
        <v>Hodnoty z príslušných výkazov roku 2018</v>
      </c>
      <c r="E70" s="123"/>
    </row>
    <row r="71" spans="1:5" x14ac:dyDescent="0.2">
      <c r="A71" s="30" t="s">
        <v>24</v>
      </c>
      <c r="B71" s="87" t="s">
        <v>130</v>
      </c>
      <c r="C71" s="87"/>
      <c r="D71" s="118"/>
      <c r="E71" s="118" t="s">
        <v>80</v>
      </c>
    </row>
    <row r="72" spans="1:5" x14ac:dyDescent="0.2">
      <c r="A72" s="30" t="s">
        <v>25</v>
      </c>
      <c r="B72" s="87" t="s">
        <v>133</v>
      </c>
      <c r="C72" s="87"/>
      <c r="D72" s="118"/>
      <c r="E72" s="118" t="s">
        <v>81</v>
      </c>
    </row>
    <row r="73" spans="1:5" x14ac:dyDescent="0.2">
      <c r="A73" s="30" t="s">
        <v>72</v>
      </c>
      <c r="B73" s="116" t="s">
        <v>132</v>
      </c>
      <c r="C73" s="116"/>
      <c r="D73" s="118"/>
      <c r="E73" s="118" t="s">
        <v>82</v>
      </c>
    </row>
    <row r="74" spans="1:5" x14ac:dyDescent="0.2">
      <c r="A74" s="30" t="s">
        <v>73</v>
      </c>
      <c r="B74" s="87" t="s">
        <v>131</v>
      </c>
      <c r="C74" s="87"/>
      <c r="D74" s="117"/>
      <c r="E74" s="117" t="s">
        <v>83</v>
      </c>
    </row>
    <row r="75" spans="1:5" x14ac:dyDescent="0.2">
      <c r="A75" s="30" t="s">
        <v>74</v>
      </c>
      <c r="B75" s="87" t="s">
        <v>134</v>
      </c>
      <c r="C75" s="87"/>
      <c r="D75" s="117"/>
      <c r="E75" s="117" t="s">
        <v>84</v>
      </c>
    </row>
    <row r="76" spans="1:5" x14ac:dyDescent="0.2">
      <c r="A76" s="30" t="s">
        <v>75</v>
      </c>
      <c r="B76" s="116" t="s">
        <v>135</v>
      </c>
      <c r="C76" s="116"/>
      <c r="D76" s="117"/>
      <c r="E76" s="117" t="s">
        <v>85</v>
      </c>
    </row>
    <row r="77" spans="1:5" x14ac:dyDescent="0.2">
      <c r="A77" s="30" t="s">
        <v>76</v>
      </c>
      <c r="B77" s="87" t="s">
        <v>136</v>
      </c>
      <c r="C77" s="87"/>
      <c r="D77" s="117"/>
      <c r="E77" s="117" t="s">
        <v>86</v>
      </c>
    </row>
    <row r="78" spans="1:5" x14ac:dyDescent="0.2">
      <c r="A78" s="30" t="s">
        <v>77</v>
      </c>
      <c r="B78" s="116" t="s">
        <v>137</v>
      </c>
      <c r="C78" s="116"/>
      <c r="D78" s="117"/>
      <c r="E78" s="117"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0" t="s">
        <v>147</v>
      </c>
      <c r="C87" s="121"/>
      <c r="D87" s="122" t="str">
        <f>CONCATENATE("Hodnoty z príslušných výkazov roku ",E7)</f>
        <v>Hodnoty z príslušných výkazov roku 2018</v>
      </c>
      <c r="E87" s="123"/>
    </row>
    <row r="88" spans="1:5" x14ac:dyDescent="0.2">
      <c r="A88" s="30" t="s">
        <v>24</v>
      </c>
      <c r="B88" s="87" t="s">
        <v>148</v>
      </c>
      <c r="C88" s="87"/>
      <c r="D88" s="118"/>
      <c r="E88" s="118" t="s">
        <v>80</v>
      </c>
    </row>
    <row r="89" spans="1:5" x14ac:dyDescent="0.2">
      <c r="A89" s="30" t="s">
        <v>25</v>
      </c>
      <c r="B89" s="87" t="s">
        <v>149</v>
      </c>
      <c r="C89" s="87"/>
      <c r="D89" s="118"/>
      <c r="E89" s="118" t="s">
        <v>81</v>
      </c>
    </row>
    <row r="90" spans="1:5" x14ac:dyDescent="0.2">
      <c r="A90" s="30" t="s">
        <v>72</v>
      </c>
      <c r="B90" s="116" t="s">
        <v>151</v>
      </c>
      <c r="C90" s="116"/>
      <c r="D90" s="118"/>
      <c r="E90" s="118" t="s">
        <v>82</v>
      </c>
    </row>
    <row r="91" spans="1:5" x14ac:dyDescent="0.2">
      <c r="A91" s="30" t="s">
        <v>73</v>
      </c>
      <c r="B91" s="119" t="s">
        <v>153</v>
      </c>
      <c r="C91" s="119"/>
      <c r="D91" s="117"/>
      <c r="E91" s="117" t="s">
        <v>83</v>
      </c>
    </row>
    <row r="92" spans="1:5" x14ac:dyDescent="0.2">
      <c r="A92" s="30" t="s">
        <v>74</v>
      </c>
      <c r="B92" s="87" t="s">
        <v>150</v>
      </c>
      <c r="C92" s="87"/>
      <c r="D92" s="117"/>
      <c r="E92" s="117" t="s">
        <v>84</v>
      </c>
    </row>
    <row r="93" spans="1:5" x14ac:dyDescent="0.2">
      <c r="A93" s="30" t="s">
        <v>75</v>
      </c>
      <c r="B93" s="116" t="s">
        <v>135</v>
      </c>
      <c r="C93" s="116"/>
      <c r="D93" s="117"/>
      <c r="E93" s="117" t="s">
        <v>85</v>
      </c>
    </row>
    <row r="94" spans="1:5" x14ac:dyDescent="0.2">
      <c r="A94" s="30" t="s">
        <v>76</v>
      </c>
      <c r="B94" s="87" t="s">
        <v>156</v>
      </c>
      <c r="C94" s="87"/>
      <c r="D94" s="117"/>
      <c r="E94" s="117" t="s">
        <v>86</v>
      </c>
    </row>
    <row r="95" spans="1:5" x14ac:dyDescent="0.2">
      <c r="A95" s="30" t="s">
        <v>77</v>
      </c>
      <c r="B95" s="116" t="s">
        <v>152</v>
      </c>
      <c r="C95" s="116"/>
      <c r="D95" s="117"/>
      <c r="E95" s="117"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3" t="s">
        <v>157</v>
      </c>
      <c r="B103" s="114"/>
      <c r="C103" s="114"/>
      <c r="D103" s="114"/>
      <c r="E103" s="115"/>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RO2</cp:lastModifiedBy>
  <cp:lastPrinted>2018-04-23T10:42:10Z</cp:lastPrinted>
  <dcterms:created xsi:type="dcterms:W3CDTF">2018-03-08T11:24:00Z</dcterms:created>
  <dcterms:modified xsi:type="dcterms:W3CDTF">2019-09-03T08:35:43Z</dcterms:modified>
</cp:coreProperties>
</file>